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uk\Dropbox\JC関連\2025新潟ブロック協議会\持続可能な地域開発委員会\03_政治\724-33K-0525S_ver18\siryoh\sankoh\"/>
    </mc:Choice>
  </mc:AlternateContent>
  <xr:revisionPtr revIDLastSave="0" documentId="13_ncr:1_{1247C7C1-18EA-4919-92E8-C11917EC4978}" xr6:coauthVersionLast="47" xr6:coauthVersionMax="47" xr10:uidLastSave="{00000000-0000-0000-0000-000000000000}"/>
  <bookViews>
    <workbookView xWindow="-110" yWindow="-110" windowWidth="19420" windowHeight="10420" xr2:uid="{99F605E2-1B37-4F7A-820D-A69F3F5314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E32" i="1" s="1"/>
  <c r="E26" i="1"/>
  <c r="D26" i="1"/>
  <c r="G16" i="1"/>
  <c r="F16" i="1"/>
  <c r="E16" i="1"/>
  <c r="D16" i="1"/>
  <c r="G9" i="1"/>
  <c r="E9" i="1"/>
  <c r="D9" i="1"/>
  <c r="E31" i="1" l="1"/>
</calcChain>
</file>

<file path=xl/sharedStrings.xml><?xml version="1.0" encoding="utf-8"?>
<sst xmlns="http://schemas.openxmlformats.org/spreadsheetml/2006/main" count="52" uniqueCount="39">
  <si>
    <t>兵庫ブロック協議会</t>
    <rPh sb="0" eb="2">
      <t>ヒョウゴ</t>
    </rPh>
    <rPh sb="6" eb="9">
      <t>キョウギカイ</t>
    </rPh>
    <phoneticPr fontId="1"/>
  </si>
  <si>
    <t>主催</t>
    <rPh sb="0" eb="2">
      <t>シュサイ</t>
    </rPh>
    <phoneticPr fontId="1"/>
  </si>
  <si>
    <t>日時</t>
    <rPh sb="0" eb="2">
      <t>ニチジ</t>
    </rPh>
    <phoneticPr fontId="1"/>
  </si>
  <si>
    <t>視聴回数</t>
    <rPh sb="0" eb="4">
      <t>シチョウカイスウ</t>
    </rPh>
    <phoneticPr fontId="1"/>
  </si>
  <si>
    <t>登録者数</t>
    <rPh sb="0" eb="4">
      <t>トウロクシャスウ</t>
    </rPh>
    <phoneticPr fontId="1"/>
  </si>
  <si>
    <t>いいね数</t>
    <rPh sb="3" eb="4">
      <t>スウ</t>
    </rPh>
    <phoneticPr fontId="1"/>
  </si>
  <si>
    <t>愛知ブロック協議会
名古屋青年会議所</t>
    <rPh sb="0" eb="2">
      <t>アイチ</t>
    </rPh>
    <rPh sb="6" eb="9">
      <t>キョウギカイ</t>
    </rPh>
    <rPh sb="10" eb="18">
      <t>ナゴヤセイネンカイギショ</t>
    </rPh>
    <phoneticPr fontId="1"/>
  </si>
  <si>
    <t>沖縄ブロック協議会</t>
    <rPh sb="0" eb="2">
      <t>オキナワ</t>
    </rPh>
    <rPh sb="6" eb="9">
      <t>キョウギカイ</t>
    </rPh>
    <phoneticPr fontId="1"/>
  </si>
  <si>
    <t>京都ブロック協議会</t>
    <rPh sb="0" eb="2">
      <t>キョウト</t>
    </rPh>
    <rPh sb="6" eb="9">
      <t>キョウギカイ</t>
    </rPh>
    <phoneticPr fontId="1"/>
  </si>
  <si>
    <t>宮城ブロック協議会</t>
    <rPh sb="0" eb="2">
      <t>ミヤギ</t>
    </rPh>
    <rPh sb="6" eb="9">
      <t>キョウギカイ</t>
    </rPh>
    <phoneticPr fontId="1"/>
  </si>
  <si>
    <t>三重ブロック協議会</t>
    <rPh sb="0" eb="2">
      <t>ミエ</t>
    </rPh>
    <rPh sb="6" eb="9">
      <t>キョウギカイ</t>
    </rPh>
    <phoneticPr fontId="1"/>
  </si>
  <si>
    <t>前回参議院議員選挙　討論会視聴回数実績（2025年5月21日時点）</t>
    <rPh sb="0" eb="2">
      <t>ゼンカイ</t>
    </rPh>
    <rPh sb="2" eb="5">
      <t>サンギイン</t>
    </rPh>
    <rPh sb="5" eb="9">
      <t>ギインセンキョ</t>
    </rPh>
    <rPh sb="10" eb="13">
      <t>トウロンカイ</t>
    </rPh>
    <rPh sb="13" eb="17">
      <t>シチョウカイスウ</t>
    </rPh>
    <rPh sb="17" eb="19">
      <t>ジッセキ</t>
    </rPh>
    <rPh sb="24" eb="25">
      <t>ネン</t>
    </rPh>
    <rPh sb="26" eb="27">
      <t>ガツ</t>
    </rPh>
    <rPh sb="29" eb="30">
      <t>ニチ</t>
    </rPh>
    <rPh sb="30" eb="32">
      <t>ジテン</t>
    </rPh>
    <phoneticPr fontId="1"/>
  </si>
  <si>
    <t>現地開催を配信</t>
    <rPh sb="0" eb="2">
      <t>ゲンチ</t>
    </rPh>
    <rPh sb="2" eb="4">
      <t>カイサイ</t>
    </rPh>
    <rPh sb="5" eb="7">
      <t>ハイシン</t>
    </rPh>
    <phoneticPr fontId="1"/>
  </si>
  <si>
    <t>ネット討論会</t>
    <rPh sb="3" eb="6">
      <t>トウロンカイ</t>
    </rPh>
    <phoneticPr fontId="1"/>
  </si>
  <si>
    <t>秋田ブロック協議会</t>
    <rPh sb="0" eb="2">
      <t>アキタ</t>
    </rPh>
    <rPh sb="6" eb="9">
      <t>キョウギカイ</t>
    </rPh>
    <phoneticPr fontId="1"/>
  </si>
  <si>
    <t>チャンネル登録者数</t>
    <rPh sb="5" eb="9">
      <t>トウロクシャスウ</t>
    </rPh>
    <phoneticPr fontId="1"/>
  </si>
  <si>
    <t>コメント数</t>
    <rPh sb="4" eb="5">
      <t>スウ</t>
    </rPh>
    <phoneticPr fontId="1"/>
  </si>
  <si>
    <t>オフ</t>
    <phoneticPr fontId="1"/>
  </si>
  <si>
    <t>静岡青年会議所</t>
    <rPh sb="0" eb="7">
      <t>シズオカセイネンカイギショ</t>
    </rPh>
    <phoneticPr fontId="1"/>
  </si>
  <si>
    <t>琉球新報</t>
    <rPh sb="0" eb="4">
      <t>リュウキュウシンポウ</t>
    </rPh>
    <phoneticPr fontId="1"/>
  </si>
  <si>
    <t>高知青年会議所</t>
    <rPh sb="0" eb="2">
      <t>コウチ</t>
    </rPh>
    <rPh sb="2" eb="4">
      <t>セイネン</t>
    </rPh>
    <rPh sb="4" eb="7">
      <t>カイギショ</t>
    </rPh>
    <phoneticPr fontId="1"/>
  </si>
  <si>
    <t>参加者全員ZoomによるWEB配信</t>
    <rPh sb="0" eb="3">
      <t>サンカシャ</t>
    </rPh>
    <rPh sb="3" eb="5">
      <t>ゼンイン</t>
    </rPh>
    <rPh sb="15" eb="17">
      <t>ハイシン</t>
    </rPh>
    <phoneticPr fontId="1"/>
  </si>
  <si>
    <t>ネット討論会
（少数現地参加者も有り）</t>
    <rPh sb="3" eb="6">
      <t>トウロンカイ</t>
    </rPh>
    <rPh sb="8" eb="10">
      <t>ショウスウ</t>
    </rPh>
    <rPh sb="10" eb="12">
      <t>ゲンチ</t>
    </rPh>
    <rPh sb="12" eb="15">
      <t>サンカシャ</t>
    </rPh>
    <rPh sb="16" eb="17">
      <t>ア</t>
    </rPh>
    <phoneticPr fontId="1"/>
  </si>
  <si>
    <t>形式</t>
    <rPh sb="0" eb="2">
      <t>ケイシキ</t>
    </rPh>
    <phoneticPr fontId="1"/>
  </si>
  <si>
    <t>現地開催を配信</t>
    <rPh sb="0" eb="4">
      <t>ゲンチカイサイ</t>
    </rPh>
    <rPh sb="5" eb="7">
      <t>ハイシン</t>
    </rPh>
    <phoneticPr fontId="1"/>
  </si>
  <si>
    <t>現地開催を配信　平均</t>
    <rPh sb="0" eb="4">
      <t>ゲンチカイサイ</t>
    </rPh>
    <rPh sb="5" eb="7">
      <t>ハイシン</t>
    </rPh>
    <rPh sb="8" eb="10">
      <t>ヘイキン</t>
    </rPh>
    <phoneticPr fontId="1"/>
  </si>
  <si>
    <t>ネット討論会　平均</t>
    <rPh sb="3" eb="6">
      <t>トウロンカイ</t>
    </rPh>
    <rPh sb="7" eb="9">
      <t>ヘイキン</t>
    </rPh>
    <phoneticPr fontId="1"/>
  </si>
  <si>
    <t>参加者全員ZoomによるWEB配信</t>
    <phoneticPr fontId="1"/>
  </si>
  <si>
    <t>青年会議所以外による配信</t>
    <rPh sb="0" eb="5">
      <t>セイネンカイギショ</t>
    </rPh>
    <rPh sb="5" eb="7">
      <t>イガイ</t>
    </rPh>
    <rPh sb="10" eb="12">
      <t>ハイシン</t>
    </rPh>
    <phoneticPr fontId="1"/>
  </si>
  <si>
    <t>チャンネル登録者が多いチャンネルによる配信の効果の分析</t>
    <rPh sb="5" eb="8">
      <t>トウロクシャ</t>
    </rPh>
    <rPh sb="9" eb="10">
      <t>オオ</t>
    </rPh>
    <rPh sb="19" eb="21">
      <t>ハイシン</t>
    </rPh>
    <rPh sb="22" eb="24">
      <t>コウカ</t>
    </rPh>
    <rPh sb="25" eb="27">
      <t>ブンセキ</t>
    </rPh>
    <phoneticPr fontId="1"/>
  </si>
  <si>
    <t>琉球新報の登録者数</t>
    <rPh sb="0" eb="4">
      <t>リュウキュウシンポウ</t>
    </rPh>
    <rPh sb="5" eb="9">
      <t>トウロクシャスウ</t>
    </rPh>
    <phoneticPr fontId="1"/>
  </si>
  <si>
    <t>再生数</t>
    <rPh sb="0" eb="3">
      <t>サイセイスウ</t>
    </rPh>
    <phoneticPr fontId="1"/>
  </si>
  <si>
    <t>比率</t>
    <rPh sb="0" eb="2">
      <t>ヒリツ</t>
    </rPh>
    <phoneticPr fontId="1"/>
  </si>
  <si>
    <t>青年会議所チャンネルの平均
（現地開催を配信）</t>
    <rPh sb="0" eb="5">
      <t>セイネンカイギショ</t>
    </rPh>
    <rPh sb="11" eb="13">
      <t>ヘイキン</t>
    </rPh>
    <phoneticPr fontId="1"/>
  </si>
  <si>
    <t>にい経NEWSの登録者数</t>
    <rPh sb="2" eb="3">
      <t>ケイ</t>
    </rPh>
    <rPh sb="8" eb="12">
      <t>トウロクシャスウ</t>
    </rPh>
    <phoneticPr fontId="1"/>
  </si>
  <si>
    <t>チャンネルの登録者がX倍になると、再生数がX^(1/2.64)倍に増加すると仮定する。</t>
    <rPh sb="6" eb="9">
      <t>トウロクシャ</t>
    </rPh>
    <rPh sb="11" eb="12">
      <t>バイ</t>
    </rPh>
    <rPh sb="17" eb="20">
      <t>サイセイスウ</t>
    </rPh>
    <rPh sb="31" eb="32">
      <t>バイ</t>
    </rPh>
    <rPh sb="33" eb="35">
      <t>ゾウカ</t>
    </rPh>
    <rPh sb="38" eb="40">
      <t>カテイ</t>
    </rPh>
    <phoneticPr fontId="1"/>
  </si>
  <si>
    <t>青年会議所チャンネルの平均
（ネット討論会）</t>
    <rPh sb="0" eb="5">
      <t>セイネンカイギショ</t>
    </rPh>
    <rPh sb="11" eb="13">
      <t>ヘイキン</t>
    </rPh>
    <rPh sb="18" eb="21">
      <t>トウロンカイ</t>
    </rPh>
    <phoneticPr fontId="1"/>
  </si>
  <si>
    <t>←予測値　※ 4,332×14.3^(1/2.64)</t>
    <rPh sb="1" eb="4">
      <t>ヨソクチ</t>
    </rPh>
    <phoneticPr fontId="1"/>
  </si>
  <si>
    <t>（上記　log(9.6)397.1=2.64 から算出した。)</t>
    <rPh sb="1" eb="3">
      <t>ジョウキ</t>
    </rPh>
    <rPh sb="25" eb="27">
      <t>サンシュツ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</si>
</sst>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u/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14" fontId="2" fillId="0" borderId="5" xfId="0" applyNumberFormat="1" applyFont="1" applyBorder="1">
      <alignment vertical="center"/>
    </xf>
    <xf numFmtId="0" fontId="2" fillId="0" borderId="6" xfId="0" applyFont="1" applyBorder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4" fontId="2" fillId="0" borderId="13" xfId="0" applyNumberFormat="1" applyFont="1" applyBorder="1">
      <alignment vertical="center"/>
    </xf>
    <xf numFmtId="0" fontId="2" fillId="0" borderId="14" xfId="0" applyFont="1" applyBorder="1">
      <alignment vertical="center"/>
    </xf>
    <xf numFmtId="3" fontId="2" fillId="0" borderId="14" xfId="0" applyNumberFormat="1" applyFont="1" applyBorder="1">
      <alignment vertical="center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>
      <alignment vertical="center"/>
    </xf>
    <xf numFmtId="0" fontId="2" fillId="0" borderId="12" xfId="0" applyFont="1" applyBorder="1">
      <alignment vertical="center"/>
    </xf>
    <xf numFmtId="14" fontId="2" fillId="0" borderId="16" xfId="0" applyNumberFormat="1" applyFont="1" applyBorder="1" applyAlignment="1">
      <alignment horizontal="center" vertical="center"/>
    </xf>
    <xf numFmtId="14" fontId="2" fillId="0" borderId="17" xfId="0" applyNumberFormat="1" applyFont="1" applyBorder="1" applyAlignment="1">
      <alignment horizontal="center" vertical="center"/>
    </xf>
    <xf numFmtId="3" fontId="2" fillId="0" borderId="17" xfId="0" applyNumberFormat="1" applyFont="1" applyBorder="1">
      <alignment vertical="center"/>
    </xf>
    <xf numFmtId="0" fontId="2" fillId="0" borderId="17" xfId="0" applyFont="1" applyBorder="1" applyAlignment="1">
      <alignment horizontal="right" vertical="center"/>
    </xf>
    <xf numFmtId="0" fontId="2" fillId="0" borderId="18" xfId="0" applyFont="1" applyBorder="1">
      <alignment vertical="center"/>
    </xf>
    <xf numFmtId="179" fontId="2" fillId="0" borderId="17" xfId="0" applyNumberFormat="1" applyFont="1" applyBorder="1" applyAlignment="1">
      <alignment horizontal="right" vertical="center"/>
    </xf>
    <xf numFmtId="14" fontId="2" fillId="0" borderId="7" xfId="0" applyNumberFormat="1" applyFont="1" applyBorder="1">
      <alignment vertical="center"/>
    </xf>
    <xf numFmtId="0" fontId="2" fillId="0" borderId="8" xfId="0" applyFont="1" applyBorder="1">
      <alignment vertical="center"/>
    </xf>
    <xf numFmtId="3" fontId="2" fillId="0" borderId="8" xfId="0" applyNumberFormat="1" applyFont="1" applyBorder="1">
      <alignment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>
      <alignment vertical="center"/>
    </xf>
    <xf numFmtId="14" fontId="2" fillId="0" borderId="19" xfId="0" applyNumberFormat="1" applyFont="1" applyBorder="1">
      <alignment vertical="center"/>
    </xf>
    <xf numFmtId="0" fontId="2" fillId="0" borderId="20" xfId="0" applyFont="1" applyBorder="1">
      <alignment vertical="center"/>
    </xf>
    <xf numFmtId="3" fontId="2" fillId="0" borderId="20" xfId="0" applyNumberFormat="1" applyFont="1" applyBorder="1">
      <alignment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>
      <alignment vertical="center"/>
    </xf>
    <xf numFmtId="14" fontId="2" fillId="0" borderId="22" xfId="0" applyNumberFormat="1" applyFont="1" applyBorder="1">
      <alignment vertical="center"/>
    </xf>
    <xf numFmtId="0" fontId="2" fillId="0" borderId="23" xfId="0" applyFont="1" applyBorder="1">
      <alignment vertical="center"/>
    </xf>
    <xf numFmtId="0" fontId="2" fillId="0" borderId="23" xfId="0" applyFont="1" applyBorder="1" applyAlignment="1">
      <alignment horizontal="right" vertical="center"/>
    </xf>
    <xf numFmtId="0" fontId="2" fillId="0" borderId="24" xfId="0" applyFon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4" fontId="2" fillId="2" borderId="10" xfId="0" applyNumberFormat="1" applyFont="1" applyFill="1" applyBorder="1" applyAlignment="1">
      <alignment horizontal="center" vertical="center"/>
    </xf>
    <xf numFmtId="14" fontId="2" fillId="2" borderId="11" xfId="0" applyNumberFormat="1" applyFont="1" applyFill="1" applyBorder="1" applyAlignment="1">
      <alignment horizontal="center" vertical="center"/>
    </xf>
    <xf numFmtId="14" fontId="2" fillId="2" borderId="12" xfId="0" applyNumberFormat="1" applyFont="1" applyFill="1" applyBorder="1" applyAlignment="1">
      <alignment horizontal="center" vertical="center"/>
    </xf>
    <xf numFmtId="3" fontId="3" fillId="0" borderId="17" xfId="0" applyNumberFormat="1" applyFont="1" applyBorder="1">
      <alignment vertical="center"/>
    </xf>
    <xf numFmtId="3" fontId="3" fillId="0" borderId="23" xfId="0" applyNumberFormat="1" applyFont="1" applyBorder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3" fontId="2" fillId="0" borderId="3" xfId="0" applyNumberFormat="1" applyFont="1" applyBorder="1">
      <alignment vertical="center"/>
    </xf>
    <xf numFmtId="3" fontId="2" fillId="0" borderId="4" xfId="0" applyNumberFormat="1" applyFont="1" applyBorder="1">
      <alignment vertical="center"/>
    </xf>
    <xf numFmtId="3" fontId="2" fillId="0" borderId="15" xfId="0" applyNumberFormat="1" applyFont="1" applyBorder="1">
      <alignment vertical="center"/>
    </xf>
    <xf numFmtId="179" fontId="2" fillId="0" borderId="11" xfId="0" applyNumberFormat="1" applyFont="1" applyBorder="1">
      <alignment vertical="center"/>
    </xf>
    <xf numFmtId="179" fontId="2" fillId="0" borderId="12" xfId="0" applyNumberFormat="1" applyFont="1" applyBorder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79" fontId="2" fillId="0" borderId="0" xfId="0" applyNumberFormat="1" applyFont="1" applyBorder="1">
      <alignment vertical="center"/>
    </xf>
    <xf numFmtId="3" fontId="3" fillId="0" borderId="15" xfId="0" applyNumberFormat="1" applyFont="1" applyBorder="1">
      <alignment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3" fontId="2" fillId="0" borderId="9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772C4-6F2C-49B1-97AB-0B2E237AE09C}">
  <sheetPr>
    <pageSetUpPr fitToPage="1"/>
  </sheetPr>
  <dimension ref="B2:H32"/>
  <sheetViews>
    <sheetView tabSelected="1" topLeftCell="A3" workbookViewId="0">
      <selection activeCell="A36" sqref="A36"/>
    </sheetView>
  </sheetViews>
  <sheetFormatPr defaultRowHeight="17.5" x14ac:dyDescent="0.55000000000000004"/>
  <cols>
    <col min="1" max="1" width="2.1640625" style="1" customWidth="1"/>
    <col min="2" max="2" width="11.25" style="1" bestFit="1" customWidth="1"/>
    <col min="3" max="3" width="18.25" style="1" bestFit="1" customWidth="1"/>
    <col min="4" max="5" width="8.58203125" style="1" bestFit="1" customWidth="1"/>
    <col min="6" max="6" width="10.5" style="1" bestFit="1" customWidth="1"/>
    <col min="7" max="7" width="18.33203125" style="1" bestFit="1" customWidth="1"/>
    <col min="8" max="8" width="29.6640625" style="1" bestFit="1" customWidth="1"/>
    <col min="9" max="16384" width="8.6640625" style="1"/>
  </cols>
  <sheetData>
    <row r="2" spans="2:8" x14ac:dyDescent="0.55000000000000004">
      <c r="B2" s="62" t="s">
        <v>11</v>
      </c>
    </row>
    <row r="3" spans="2:8" ht="18" thickBot="1" x14ac:dyDescent="0.6"/>
    <row r="4" spans="2:8" ht="18" thickBot="1" x14ac:dyDescent="0.6">
      <c r="B4" s="9" t="s">
        <v>2</v>
      </c>
      <c r="C4" s="10" t="s">
        <v>1</v>
      </c>
      <c r="D4" s="10" t="s">
        <v>3</v>
      </c>
      <c r="E4" s="10" t="s">
        <v>5</v>
      </c>
      <c r="F4" s="10" t="s">
        <v>16</v>
      </c>
      <c r="G4" s="10" t="s">
        <v>15</v>
      </c>
      <c r="H4" s="11" t="s">
        <v>23</v>
      </c>
    </row>
    <row r="5" spans="2:8" x14ac:dyDescent="0.55000000000000004">
      <c r="B5" s="38" t="s">
        <v>13</v>
      </c>
      <c r="C5" s="39"/>
      <c r="D5" s="39"/>
      <c r="E5" s="39"/>
      <c r="F5" s="39"/>
      <c r="G5" s="39"/>
      <c r="H5" s="40"/>
    </row>
    <row r="6" spans="2:8" x14ac:dyDescent="0.55000000000000004">
      <c r="B6" s="6">
        <v>44728</v>
      </c>
      <c r="C6" s="2" t="s">
        <v>0</v>
      </c>
      <c r="D6" s="3">
        <v>4101</v>
      </c>
      <c r="E6" s="2">
        <v>95</v>
      </c>
      <c r="F6" s="4" t="s">
        <v>17</v>
      </c>
      <c r="G6" s="2">
        <v>334</v>
      </c>
      <c r="H6" s="7" t="s">
        <v>13</v>
      </c>
    </row>
    <row r="7" spans="2:8" ht="35" x14ac:dyDescent="0.55000000000000004">
      <c r="B7" s="6">
        <v>44722</v>
      </c>
      <c r="C7" s="5" t="s">
        <v>6</v>
      </c>
      <c r="D7" s="3">
        <v>5763</v>
      </c>
      <c r="E7" s="2">
        <v>0</v>
      </c>
      <c r="F7" s="4" t="s">
        <v>17</v>
      </c>
      <c r="G7" s="3">
        <v>1030</v>
      </c>
      <c r="H7" s="8" t="s">
        <v>22</v>
      </c>
    </row>
    <row r="8" spans="2:8" ht="18" thickBot="1" x14ac:dyDescent="0.6">
      <c r="B8" s="12">
        <v>44729</v>
      </c>
      <c r="C8" s="13" t="s">
        <v>7</v>
      </c>
      <c r="D8" s="14">
        <v>3101</v>
      </c>
      <c r="E8" s="13">
        <v>37</v>
      </c>
      <c r="F8" s="15">
        <v>7</v>
      </c>
      <c r="G8" s="13">
        <v>472</v>
      </c>
      <c r="H8" s="16" t="s">
        <v>13</v>
      </c>
    </row>
    <row r="9" spans="2:8" ht="18" thickBot="1" x14ac:dyDescent="0.6">
      <c r="B9" s="18" t="s">
        <v>26</v>
      </c>
      <c r="C9" s="19"/>
      <c r="D9" s="44">
        <f>AVERAGE(D6:D8)</f>
        <v>4321.666666666667</v>
      </c>
      <c r="E9" s="20">
        <f>AVERAGE(E6:E8)</f>
        <v>44</v>
      </c>
      <c r="F9" s="21">
        <v>7</v>
      </c>
      <c r="G9" s="44">
        <f>AVERAGE(G6:G8)</f>
        <v>612</v>
      </c>
      <c r="H9" s="22"/>
    </row>
    <row r="10" spans="2:8" ht="18" thickBot="1" x14ac:dyDescent="0.6">
      <c r="B10" s="41" t="s">
        <v>24</v>
      </c>
      <c r="C10" s="42"/>
      <c r="D10" s="42"/>
      <c r="E10" s="42"/>
      <c r="F10" s="42"/>
      <c r="G10" s="42"/>
      <c r="H10" s="43"/>
    </row>
    <row r="11" spans="2:8" x14ac:dyDescent="0.55000000000000004">
      <c r="B11" s="24">
        <v>44732</v>
      </c>
      <c r="C11" s="25" t="s">
        <v>8</v>
      </c>
      <c r="D11" s="26">
        <v>1392</v>
      </c>
      <c r="E11" s="25">
        <v>45</v>
      </c>
      <c r="F11" s="27">
        <v>8</v>
      </c>
      <c r="G11" s="25">
        <v>216</v>
      </c>
      <c r="H11" s="28" t="s">
        <v>12</v>
      </c>
    </row>
    <row r="12" spans="2:8" x14ac:dyDescent="0.55000000000000004">
      <c r="B12" s="6">
        <v>44740</v>
      </c>
      <c r="C12" s="2" t="s">
        <v>10</v>
      </c>
      <c r="D12" s="3">
        <v>610</v>
      </c>
      <c r="E12" s="2">
        <v>10</v>
      </c>
      <c r="F12" s="4" t="s">
        <v>17</v>
      </c>
      <c r="G12" s="2">
        <v>4</v>
      </c>
      <c r="H12" s="7" t="s">
        <v>12</v>
      </c>
    </row>
    <row r="13" spans="2:8" x14ac:dyDescent="0.55000000000000004">
      <c r="B13" s="6">
        <v>44725</v>
      </c>
      <c r="C13" s="2" t="s">
        <v>14</v>
      </c>
      <c r="D13" s="3">
        <v>335</v>
      </c>
      <c r="E13" s="2">
        <v>5</v>
      </c>
      <c r="F13" s="4" t="s">
        <v>17</v>
      </c>
      <c r="G13" s="2">
        <v>205</v>
      </c>
      <c r="H13" s="7" t="s">
        <v>12</v>
      </c>
    </row>
    <row r="14" spans="2:8" x14ac:dyDescent="0.55000000000000004">
      <c r="B14" s="6">
        <v>44728</v>
      </c>
      <c r="C14" s="2" t="s">
        <v>18</v>
      </c>
      <c r="D14" s="3">
        <v>762</v>
      </c>
      <c r="E14" s="2">
        <v>23</v>
      </c>
      <c r="F14" s="4">
        <v>4</v>
      </c>
      <c r="G14" s="2">
        <v>86</v>
      </c>
      <c r="H14" s="7" t="s">
        <v>12</v>
      </c>
    </row>
    <row r="15" spans="2:8" ht="18" thickBot="1" x14ac:dyDescent="0.6">
      <c r="B15" s="12">
        <v>44731</v>
      </c>
      <c r="C15" s="13" t="s">
        <v>20</v>
      </c>
      <c r="D15" s="14">
        <v>310</v>
      </c>
      <c r="E15" s="13">
        <v>5</v>
      </c>
      <c r="F15" s="15">
        <v>4</v>
      </c>
      <c r="G15" s="13">
        <v>14</v>
      </c>
      <c r="H15" s="16" t="s">
        <v>12</v>
      </c>
    </row>
    <row r="16" spans="2:8" ht="18" thickBot="1" x14ac:dyDescent="0.6">
      <c r="B16" s="18" t="s">
        <v>25</v>
      </c>
      <c r="C16" s="19"/>
      <c r="D16" s="44">
        <f>AVERAGE(D11:D15)</f>
        <v>681.8</v>
      </c>
      <c r="E16" s="20">
        <f>AVERAGE(E11:E15)</f>
        <v>17.600000000000001</v>
      </c>
      <c r="F16" s="23">
        <f>AVERAGE(F11,F14,F15)</f>
        <v>5.333333333333333</v>
      </c>
      <c r="G16" s="44">
        <f>AVERAGE(G11:G15)</f>
        <v>105</v>
      </c>
      <c r="H16" s="22"/>
    </row>
    <row r="17" spans="2:8" ht="18" thickBot="1" x14ac:dyDescent="0.6">
      <c r="B17" s="41" t="s">
        <v>27</v>
      </c>
      <c r="C17" s="42"/>
      <c r="D17" s="42"/>
      <c r="E17" s="42"/>
      <c r="F17" s="42"/>
      <c r="G17" s="42"/>
      <c r="H17" s="43"/>
    </row>
    <row r="18" spans="2:8" ht="18" thickBot="1" x14ac:dyDescent="0.6">
      <c r="B18" s="29">
        <v>44732</v>
      </c>
      <c r="C18" s="30" t="s">
        <v>9</v>
      </c>
      <c r="D18" s="31">
        <v>776</v>
      </c>
      <c r="E18" s="30">
        <v>11</v>
      </c>
      <c r="F18" s="32">
        <v>1</v>
      </c>
      <c r="G18" s="30">
        <v>76</v>
      </c>
      <c r="H18" s="33" t="s">
        <v>21</v>
      </c>
    </row>
    <row r="19" spans="2:8" ht="18" thickBot="1" x14ac:dyDescent="0.6">
      <c r="B19" s="41" t="s">
        <v>28</v>
      </c>
      <c r="C19" s="42"/>
      <c r="D19" s="42"/>
      <c r="E19" s="42"/>
      <c r="F19" s="42"/>
      <c r="G19" s="42"/>
      <c r="H19" s="43"/>
    </row>
    <row r="20" spans="2:8" ht="18" thickBot="1" x14ac:dyDescent="0.6">
      <c r="B20" s="34">
        <v>44728</v>
      </c>
      <c r="C20" s="35" t="s">
        <v>19</v>
      </c>
      <c r="D20" s="45">
        <v>6581</v>
      </c>
      <c r="E20" s="35">
        <v>86</v>
      </c>
      <c r="F20" s="36">
        <v>41</v>
      </c>
      <c r="G20" s="45">
        <v>41700</v>
      </c>
      <c r="H20" s="37" t="s">
        <v>12</v>
      </c>
    </row>
    <row r="22" spans="2:8" ht="18" thickBot="1" x14ac:dyDescent="0.6">
      <c r="B22" s="63" t="s">
        <v>29</v>
      </c>
    </row>
    <row r="23" spans="2:8" ht="18" thickBot="1" x14ac:dyDescent="0.6">
      <c r="B23" s="49"/>
      <c r="C23" s="50"/>
      <c r="D23" s="51" t="s">
        <v>4</v>
      </c>
      <c r="E23" s="17" t="s">
        <v>31</v>
      </c>
    </row>
    <row r="24" spans="2:8" ht="39" customHeight="1" x14ac:dyDescent="0.55000000000000004">
      <c r="B24" s="64" t="s">
        <v>33</v>
      </c>
      <c r="C24" s="65"/>
      <c r="D24" s="26">
        <v>105</v>
      </c>
      <c r="E24" s="66">
        <v>682</v>
      </c>
    </row>
    <row r="25" spans="2:8" ht="18" thickBot="1" x14ac:dyDescent="0.6">
      <c r="B25" s="47" t="s">
        <v>30</v>
      </c>
      <c r="C25" s="48"/>
      <c r="D25" s="14">
        <v>41700</v>
      </c>
      <c r="E25" s="54">
        <v>6581</v>
      </c>
    </row>
    <row r="26" spans="2:8" ht="18" thickBot="1" x14ac:dyDescent="0.6">
      <c r="B26" s="49" t="s">
        <v>32</v>
      </c>
      <c r="C26" s="50"/>
      <c r="D26" s="55">
        <f>D25/D24</f>
        <v>397.14285714285717</v>
      </c>
      <c r="E26" s="56">
        <f>E25/E24</f>
        <v>9.6495601173020535</v>
      </c>
    </row>
    <row r="27" spans="2:8" x14ac:dyDescent="0.55000000000000004">
      <c r="B27" s="61" t="s">
        <v>35</v>
      </c>
      <c r="C27" s="58"/>
      <c r="D27" s="59"/>
      <c r="E27" s="59"/>
    </row>
    <row r="28" spans="2:8" ht="18" thickBot="1" x14ac:dyDescent="0.6">
      <c r="B28" s="61" t="s">
        <v>38</v>
      </c>
      <c r="C28" s="58"/>
      <c r="D28" s="59"/>
      <c r="E28" s="59"/>
    </row>
    <row r="29" spans="2:8" ht="18" thickBot="1" x14ac:dyDescent="0.6">
      <c r="B29" s="49"/>
      <c r="C29" s="50"/>
      <c r="D29" s="51" t="s">
        <v>4</v>
      </c>
      <c r="E29" s="17" t="s">
        <v>31</v>
      </c>
    </row>
    <row r="30" spans="2:8" ht="33.5" customHeight="1" x14ac:dyDescent="0.55000000000000004">
      <c r="B30" s="57" t="s">
        <v>36</v>
      </c>
      <c r="C30" s="46"/>
      <c r="D30" s="52">
        <v>612</v>
      </c>
      <c r="E30" s="53">
        <v>4332</v>
      </c>
    </row>
    <row r="31" spans="2:8" ht="18" thickBot="1" x14ac:dyDescent="0.6">
      <c r="B31" s="47" t="s">
        <v>34</v>
      </c>
      <c r="C31" s="48"/>
      <c r="D31" s="14">
        <v>8750</v>
      </c>
      <c r="E31" s="60">
        <f>E30*E32</f>
        <v>11865.489425443191</v>
      </c>
      <c r="F31" s="1" t="s">
        <v>37</v>
      </c>
    </row>
    <row r="32" spans="2:8" ht="18" thickBot="1" x14ac:dyDescent="0.6">
      <c r="B32" s="49" t="s">
        <v>32</v>
      </c>
      <c r="C32" s="50"/>
      <c r="D32" s="55">
        <f>D31/D30</f>
        <v>14.297385620915033</v>
      </c>
      <c r="E32" s="56">
        <f>D32^(1/2.64)</f>
        <v>2.7390326466858705</v>
      </c>
    </row>
  </sheetData>
  <mergeCells count="12">
    <mergeCell ref="B24:C24"/>
    <mergeCell ref="B26:C26"/>
    <mergeCell ref="B30:C30"/>
    <mergeCell ref="B32:C32"/>
    <mergeCell ref="B23:C23"/>
    <mergeCell ref="B29:C29"/>
    <mergeCell ref="B9:C9"/>
    <mergeCell ref="B5:H5"/>
    <mergeCell ref="B10:H10"/>
    <mergeCell ref="B16:C16"/>
    <mergeCell ref="B17:H17"/>
    <mergeCell ref="B19:H19"/>
  </mergeCells>
  <phoneticPr fontId="1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孝輔</dc:creator>
  <cp:lastModifiedBy>孝輔</cp:lastModifiedBy>
  <cp:lastPrinted>2025-05-21T03:45:02Z</cp:lastPrinted>
  <dcterms:created xsi:type="dcterms:W3CDTF">2025-05-21T02:19:55Z</dcterms:created>
  <dcterms:modified xsi:type="dcterms:W3CDTF">2025-05-21T03:47:39Z</dcterms:modified>
</cp:coreProperties>
</file>